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<sst xmlns="http://schemas.openxmlformats.org/spreadsheetml/2006/main" count="114" uniqueCount="93">
  <si>
    <t xml:space="preserve">тыс. руб. </t>
  </si>
  <si>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</si>
  <si>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</si>
  <si>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</si>
  <si>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Всего доходов</t>
  </si>
  <si>
    <t>Сумма</t>
  </si>
  <si>
    <t>213 2 00 00000 00 0000 000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</si>
  <si>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</si>
  <si>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</si>
  <si>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214 2 02 00000 00 0000 000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</si>
  <si>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</si>
  <si>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</si>
  <si>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</si>
  <si>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организации отдыха детей в каникулярное время, включая мероприятия по обеспечению безопасности их жизни и здоровья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</si>
  <si>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</si>
  <si>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</si>
  <si>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</si>
  <si>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бюджетам городских округов на реализацию мероприятий по устойчивому развитию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 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</si>
  <si>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</si>
  <si>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</si>
  <si>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</si>
  <si>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</si>
  <si>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</si>
  <si>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</si>
  <si>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</si>
  <si>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</si>
  <si>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полномочий Калининградской области по организации и обеспечению отдыха детей, находящихся в трудной жизненной ситуации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</si>
  <si>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</si>
  <si>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</si>
  <si>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</si>
  <si>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</si>
  <si>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оказание несвязанной поддержки сельскохозяйственным товаропроизводителям в области растениеводства</t>
  </si>
  <si>
    <t>Субвенции бюджетам городских округов на повышение продуктивности в молочном скотоводстве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</si>
  <si>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</si>
  <si>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</si>
  <si>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</si>
  <si>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</si>
  <si>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</si>
  <si>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213 2 02 10000 00 0000 150 </t>
  </si>
  <si>
    <t>213 2 02 15001 04 0000 150</t>
  </si>
  <si>
    <t>213 2 02 20000 00 0000 150</t>
  </si>
  <si>
    <t>213 2 02 29999 04 0000 150</t>
  </si>
  <si>
    <t>213 202 25567 04 0000 150</t>
  </si>
  <si>
    <t>213 2 02 30000 00 0000 150</t>
  </si>
  <si>
    <t>213 2 02 30024 04 0000 150</t>
  </si>
  <si>
    <t>213 2 02 30027 04 0000 150</t>
  </si>
  <si>
    <t>213 2 02 35541 04 0000 150</t>
  </si>
  <si>
    <t>213 2 02 35542 04 0000 150</t>
  </si>
  <si>
    <t>213 2 02 35543 04 0000 150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</si>
  <si>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</si>
  <si>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</si>
  <si>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</si>
  <si>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>Изменения</t>
  </si>
  <si>
    <t xml:space="preserve">Дотации бюджетам городских округов на выравнивание бюджетной обеспеченности </t>
  </si>
  <si>
    <t xml:space="preserve">Прочие дотации бюджетам городских округов
</t>
  </si>
  <si>
    <t xml:space="preserve">213 2 02 19999 04 0000 150
</t>
  </si>
  <si>
    <t>Субсидии на реализацию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</si>
  <si>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Субсидии на обеспечение мероприятий по организации теплоснабжения</t>
  </si>
  <si>
    <t>Уточненные назначения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</si>
  <si>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</si>
  <si>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213 2 02 25169 04 0000 150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</si>
  <si>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</si>
  <si>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213 2 02 25210 04 0000 150</t>
  </si>
  <si>
    <t>Субсидии бюджетам городских округов на реализацию мероприятий по обеспечению жильем молодых семей</t>
  </si>
  <si>
    <t>213 2 02 25497 04 0000 150</t>
  </si>
  <si>
    <t>Субсидии бюджетам городских округов на реализацию программ формирования современной городской среды</t>
  </si>
  <si>
    <t>213 2 02 25555 04 0000 150</t>
  </si>
  <si>
    <t>Субсидии на осуществление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области")</t>
  </si>
  <si>
    <t>213 2 02 27112 04 0000 150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</si>
  <si>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</si>
  <si>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>Иные межбюджетные трансферты</t>
  </si>
  <si>
    <t>213 202 40000 00 0000 150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</si>
  <si>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</si>
  <si>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213 202 45159 00 0000 150</t>
  </si>
  <si>
    <t>ВОЗВРАТ ОСТАТКОВ СУБСИДИЙ, СУБВЕНЦИЙ И ИНЫХ МЕЖБЮДЖЕТНЫХ ТРАНСФЕРТОВ, ИМЕЮЩИХ ЦЕЛЕВОЕ НАЗНАЧЕНИЕ, ПРОШЛЫХ ЛЕТ</t>
  </si>
  <si>
    <t>213 219 00000 00 0000 000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</si>
  <si>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</si>
  <si>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</si>
  <si>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213 219 60010 04 0000 150</t>
  </si>
  <si>
    <t>213 219 00000 04 0000 150</t>
  </si>
  <si>
    <t>Исполнение безвозмездных поступлений на 01.07.2019г.</t>
  </si>
  <si>
    <t>213 2 02 25519 04 0000 150</t>
  </si>
  <si>
    <t>Субсидии бюджетам городских округов на поддержку отрасли культуры</t>
  </si>
  <si>
    <t>213 218 00000 00 0000 000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</si>
  <si>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ТРАСФЕРТОВ, ИМЕЮЩИХ ЦЕЛЕВОЕ НАЗНАЧЕНИЕ, ПРОШЛЫХ ЛЕТ </t>
  </si>
  <si>
    <t>213 218 00000 04 0000 150</t>
  </si>
  <si>
    <t xml:space="preserve">Доходы бюджетов городских округов от возврата бюджетами бюджетной системы Российской Федерации остатков субсидий, субвенций и иных межбюджетных трасфертов, имеющих целевое назначение, прошлых лет, а также от возврата организациями остатков субсидий прошлых лет </t>
  </si>
  <si>
    <t>213 218 04030 04 0000 000</t>
  </si>
  <si>
    <t xml:space="preserve">Доходы бюджетов городских округов от возврата иными организациями остатков субсидий прошлых лет </t>
  </si>
  <si>
    <t>213 219 25497 04 0000 150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</si>
  <si>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</si>
  <si>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 xml:space="preserve">Исполнение </t>
  </si>
  <si>
    <r>
      <rPr>
        <b/>
        <sz val="10"/>
        <rFont val="Arial"/>
        <family val="2"/>
      </rPr>
      <t xml:space="preserve">Приложение №2         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МО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от "29"  июля  2019г. №1446  
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</si>
</sst>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2" fillId="0" borderId="0" xfId="0" applyNumberFormat="1" applyFont="1" applyAlignment="1">
      <alignment horizontal="center"/>
    </xf>
    <xf numFmtId="189" fontId="0" fillId="0" borderId="0" xfId="0" applyNumberFormat="1" applyFill="1" applyAlignment="1">
      <alignment horizontal="right"/>
    </xf>
    <xf numFmtId="189" fontId="4" fillId="0" borderId="12" xfId="0" applyNumberFormat="1" applyFont="1" applyFill="1" applyBorder="1" applyAlignment="1">
      <alignment horizontal="center" wrapText="1"/>
    </xf>
    <xf numFmtId="189" fontId="5" fillId="0" borderId="12" xfId="0" applyNumberFormat="1" applyFont="1" applyFill="1" applyBorder="1" applyAlignment="1">
      <alignment/>
    </xf>
    <xf numFmtId="189" fontId="3" fillId="0" borderId="12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right"/>
    </xf>
    <xf numFmtId="2" fontId="4" fillId="0" borderId="12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189" fontId="3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189" fontId="1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2" fontId="3" fillId="33" borderId="12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J8" sqref="J7:J8"/>
    </sheetView>
  </sheetViews>
  <sheetFormatPr defaultColWidth="9.140625" defaultRowHeight="12.75"/>
  <cols>
    <col min="1" max="1" width="24.00390625" style="0" customWidth="1"/>
    <col min="2" max="2" width="51.57421875" style="0" customWidth="1"/>
    <col min="3" max="3" width="0.13671875" style="20" hidden="1" customWidth="1"/>
    <col min="4" max="4" width="17.00390625" style="0" hidden="1" customWidth="1"/>
    <col min="5" max="5" width="18.8515625" style="20" hidden="1" customWidth="1"/>
    <col min="6" max="6" width="16.140625" style="26" customWidth="1"/>
    <col min="7" max="7" width="16.140625" style="20" customWidth="1"/>
  </cols>
  <sheetData>
    <row r="1" spans="2:7" ht="76.5" customHeight="1">
      <c r="B1" s="41" t="s">
        <v>92</v>
      </c>
      <c r="C1" s="42"/>
      <c r="D1" s="43"/>
      <c r="E1" s="43"/>
      <c r="F1" s="43"/>
      <c r="G1" s="43"/>
    </row>
    <row r="2" spans="1:7" ht="15.75">
      <c r="A2" s="46" t="s">
        <v>80</v>
      </c>
      <c r="B2" s="46"/>
      <c r="C2" s="46"/>
      <c r="D2" s="43"/>
      <c r="E2" s="43"/>
      <c r="F2" s="43"/>
      <c r="G2" s="43"/>
    </row>
    <row r="3" spans="1:7" ht="15.75">
      <c r="A3" s="1"/>
      <c r="B3" s="1"/>
      <c r="C3" s="15"/>
      <c r="E3" s="15"/>
      <c r="F3" s="21"/>
      <c r="G3" s="15"/>
    </row>
    <row r="4" spans="1:7" ht="12.75">
      <c r="A4" s="9"/>
      <c r="B4" s="9"/>
      <c r="C4" s="16"/>
      <c r="E4" s="16"/>
      <c r="F4" s="22"/>
      <c r="G4" s="16" t="s">
        <v>0</v>
      </c>
    </row>
    <row r="5" spans="1:7" ht="32.25" customHeight="1">
      <c r="A5" s="11" t="s">
        <v>1</v>
      </c>
      <c r="B5" s="11" t="s">
        <v>2</v>
      </c>
      <c r="C5" s="17" t="s">
        <v>5</v>
      </c>
      <c r="E5" s="17" t="s">
        <v>52</v>
      </c>
      <c r="F5" s="23" t="s">
        <v>58</v>
      </c>
      <c r="G5" s="17" t="s">
        <v>91</v>
      </c>
    </row>
    <row r="6" spans="1:7" ht="15.75">
      <c r="A6" s="12" t="s">
        <v>6</v>
      </c>
      <c r="B6" s="13" t="s">
        <v>3</v>
      </c>
      <c r="C6" s="18">
        <f>C8+C11+C29</f>
        <v>378002.12299999996</v>
      </c>
      <c r="E6" s="18">
        <f>E8+E11+E29</f>
        <v>102836.686</v>
      </c>
      <c r="F6" s="24">
        <f>F7+F54</f>
        <v>750970.009</v>
      </c>
      <c r="G6" s="24">
        <f>G7+G54+G51</f>
        <v>257467.40000000002</v>
      </c>
    </row>
    <row r="7" spans="1:7" ht="47.25">
      <c r="A7" s="12" t="s">
        <v>9</v>
      </c>
      <c r="B7" s="14" t="s">
        <v>8</v>
      </c>
      <c r="C7" s="18">
        <f>C8+C11+C29</f>
        <v>378002.12299999996</v>
      </c>
      <c r="E7" s="18">
        <f>E8+E11+E29</f>
        <v>102836.686</v>
      </c>
      <c r="F7" s="24">
        <f>F8+F11+F29+F49</f>
        <v>750970.009</v>
      </c>
      <c r="G7" s="24">
        <f>G8+G11+G29+G49</f>
        <v>259275.57</v>
      </c>
    </row>
    <row r="8" spans="1:7" ht="31.5">
      <c r="A8" s="12" t="s">
        <v>38</v>
      </c>
      <c r="B8" s="14" t="s">
        <v>7</v>
      </c>
      <c r="C8" s="18">
        <f>C10+C9</f>
        <v>26144</v>
      </c>
      <c r="E8" s="18">
        <f>E10</f>
        <v>2000</v>
      </c>
      <c r="F8" s="24">
        <f>F9+F10</f>
        <v>29144</v>
      </c>
      <c r="G8" s="24">
        <f>G9+G10</f>
        <v>13596</v>
      </c>
    </row>
    <row r="9" spans="1:7" ht="31.5">
      <c r="A9" s="6" t="s">
        <v>39</v>
      </c>
      <c r="B9" s="11" t="s">
        <v>53</v>
      </c>
      <c r="C9" s="19">
        <v>26144</v>
      </c>
      <c r="E9" s="19"/>
      <c r="F9" s="25">
        <f>C9+E9</f>
        <v>26144</v>
      </c>
      <c r="G9" s="25">
        <v>13596</v>
      </c>
    </row>
    <row r="10" spans="1:7" ht="31.5">
      <c r="A10" s="10" t="s">
        <v>55</v>
      </c>
      <c r="B10" s="11" t="s">
        <v>54</v>
      </c>
      <c r="C10" s="19"/>
      <c r="E10" s="19">
        <v>2000</v>
      </c>
      <c r="F10" s="25">
        <f>C10+E10+1000</f>
        <v>3000</v>
      </c>
      <c r="G10" s="25">
        <v>0</v>
      </c>
    </row>
    <row r="11" spans="1:7" ht="47.25">
      <c r="A11" s="12" t="s">
        <v>40</v>
      </c>
      <c r="B11" s="14" t="s">
        <v>10</v>
      </c>
      <c r="C11" s="18">
        <f>SUM(C12:C22)</f>
        <v>29591.409</v>
      </c>
      <c r="E11" s="18">
        <f>SUM(E12:E22)</f>
        <v>100518.27</v>
      </c>
      <c r="F11" s="24">
        <f>SUM(F12:F28)</f>
        <v>207475.099</v>
      </c>
      <c r="G11" s="24">
        <f>SUM(G12:G28)</f>
        <v>17974.75</v>
      </c>
    </row>
    <row r="12" spans="1:7" ht="64.5" customHeight="1">
      <c r="A12" s="6" t="s">
        <v>41</v>
      </c>
      <c r="B12" s="11" t="s">
        <v>11</v>
      </c>
      <c r="C12" s="19">
        <v>3583</v>
      </c>
      <c r="E12" s="19"/>
      <c r="F12" s="25">
        <f aca="true" t="shared" si="0" ref="F12:F17">C12+E12</f>
        <v>3583</v>
      </c>
      <c r="G12" s="25">
        <v>2042.31</v>
      </c>
    </row>
    <row r="13" spans="1:7" ht="64.5" customHeight="1">
      <c r="A13" s="6" t="s">
        <v>41</v>
      </c>
      <c r="B13" s="11" t="s">
        <v>12</v>
      </c>
      <c r="C13" s="19">
        <v>1933.53</v>
      </c>
      <c r="E13" s="19">
        <v>3118.27</v>
      </c>
      <c r="F13" s="25">
        <f t="shared" si="0"/>
        <v>5051.8</v>
      </c>
      <c r="G13" s="25">
        <v>805.65</v>
      </c>
    </row>
    <row r="14" spans="1:7" ht="63.75" customHeight="1">
      <c r="A14" s="6" t="s">
        <v>41</v>
      </c>
      <c r="B14" s="11" t="s">
        <v>13</v>
      </c>
      <c r="C14" s="19">
        <v>1771.15</v>
      </c>
      <c r="E14" s="19"/>
      <c r="F14" s="25">
        <f t="shared" si="0"/>
        <v>1771.15</v>
      </c>
      <c r="G14" s="25">
        <v>1458.67</v>
      </c>
    </row>
    <row r="15" spans="1:7" ht="47.25">
      <c r="A15" s="6" t="s">
        <v>41</v>
      </c>
      <c r="B15" s="11" t="s">
        <v>14</v>
      </c>
      <c r="C15" s="19">
        <v>109.829</v>
      </c>
      <c r="E15" s="19"/>
      <c r="F15" s="25">
        <f t="shared" si="0"/>
        <v>109.829</v>
      </c>
      <c r="G15" s="25">
        <v>109.83</v>
      </c>
    </row>
    <row r="16" spans="1:7" s="9" customFormat="1" ht="47.25">
      <c r="A16" s="6" t="s">
        <v>41</v>
      </c>
      <c r="B16" s="11" t="s">
        <v>15</v>
      </c>
      <c r="C16" s="19">
        <v>12400</v>
      </c>
      <c r="E16" s="19">
        <v>-600</v>
      </c>
      <c r="F16" s="25">
        <f t="shared" si="0"/>
        <v>11800</v>
      </c>
      <c r="G16" s="25">
        <v>0</v>
      </c>
    </row>
    <row r="17" spans="1:7" ht="84" customHeight="1">
      <c r="A17" s="6" t="s">
        <v>41</v>
      </c>
      <c r="B17" s="11" t="s">
        <v>16</v>
      </c>
      <c r="C17" s="19">
        <v>5060</v>
      </c>
      <c r="E17" s="19"/>
      <c r="F17" s="25">
        <f t="shared" si="0"/>
        <v>5060</v>
      </c>
      <c r="G17" s="25">
        <v>2259.94</v>
      </c>
    </row>
    <row r="18" spans="1:7" ht="109.5" customHeight="1">
      <c r="A18" s="6" t="s">
        <v>42</v>
      </c>
      <c r="B18" s="11" t="s">
        <v>17</v>
      </c>
      <c r="C18" s="19">
        <v>2300</v>
      </c>
      <c r="E18" s="19"/>
      <c r="F18" s="25">
        <v>2073.8</v>
      </c>
      <c r="G18" s="25">
        <v>1864.45</v>
      </c>
    </row>
    <row r="19" spans="1:7" ht="61.5" customHeight="1">
      <c r="A19" s="6" t="s">
        <v>41</v>
      </c>
      <c r="B19" s="11" t="s">
        <v>18</v>
      </c>
      <c r="C19" s="19">
        <v>2000</v>
      </c>
      <c r="E19" s="19"/>
      <c r="F19" s="25">
        <f>C19+E19+4972.66</f>
        <v>6972.66</v>
      </c>
      <c r="G19" s="25">
        <v>0</v>
      </c>
    </row>
    <row r="20" spans="1:7" ht="31.5">
      <c r="A20" s="6" t="s">
        <v>41</v>
      </c>
      <c r="B20" s="11" t="s">
        <v>19</v>
      </c>
      <c r="C20" s="19">
        <v>433.9</v>
      </c>
      <c r="E20" s="19"/>
      <c r="F20" s="25">
        <f>C20+E20</f>
        <v>433.9</v>
      </c>
      <c r="G20" s="25">
        <v>433.9</v>
      </c>
    </row>
    <row r="21" spans="1:7" ht="63">
      <c r="A21" s="6" t="s">
        <v>41</v>
      </c>
      <c r="B21" s="11" t="s">
        <v>56</v>
      </c>
      <c r="C21" s="19"/>
      <c r="E21" s="19">
        <v>95000</v>
      </c>
      <c r="F21" s="25">
        <f>C21+E21</f>
        <v>95000</v>
      </c>
      <c r="G21" s="25">
        <v>0</v>
      </c>
    </row>
    <row r="22" spans="1:7" ht="31.5">
      <c r="A22" s="6" t="s">
        <v>41</v>
      </c>
      <c r="B22" s="11" t="s">
        <v>57</v>
      </c>
      <c r="C22" s="19"/>
      <c r="E22" s="19">
        <v>3000</v>
      </c>
      <c r="F22" s="25">
        <v>9000</v>
      </c>
      <c r="G22" s="25">
        <v>9000</v>
      </c>
    </row>
    <row r="23" spans="1:7" ht="63">
      <c r="A23" s="6" t="s">
        <v>60</v>
      </c>
      <c r="B23" s="11" t="s">
        <v>59</v>
      </c>
      <c r="C23" s="19"/>
      <c r="E23" s="19"/>
      <c r="F23" s="25">
        <v>1587.56</v>
      </c>
      <c r="G23" s="25">
        <v>0</v>
      </c>
    </row>
    <row r="24" spans="1:7" ht="78.75">
      <c r="A24" s="6" t="s">
        <v>62</v>
      </c>
      <c r="B24" s="11" t="s">
        <v>61</v>
      </c>
      <c r="C24" s="19"/>
      <c r="E24" s="19"/>
      <c r="F24" s="25">
        <v>2366.48</v>
      </c>
      <c r="G24" s="25">
        <v>0</v>
      </c>
    </row>
    <row r="25" spans="1:7" ht="47.25">
      <c r="A25" s="6" t="s">
        <v>64</v>
      </c>
      <c r="B25" s="11" t="s">
        <v>63</v>
      </c>
      <c r="C25" s="19"/>
      <c r="E25" s="19"/>
      <c r="F25" s="25">
        <v>1013.65</v>
      </c>
      <c r="G25" s="25">
        <v>0</v>
      </c>
    </row>
    <row r="26" spans="1:7" ht="31.5">
      <c r="A26" s="6" t="s">
        <v>81</v>
      </c>
      <c r="B26" s="11" t="s">
        <v>82</v>
      </c>
      <c r="C26" s="19"/>
      <c r="E26" s="19"/>
      <c r="F26" s="25">
        <v>150</v>
      </c>
      <c r="G26" s="25">
        <v>0</v>
      </c>
    </row>
    <row r="27" spans="1:7" ht="47.25">
      <c r="A27" s="6" t="s">
        <v>66</v>
      </c>
      <c r="B27" s="11" t="s">
        <v>65</v>
      </c>
      <c r="C27" s="19"/>
      <c r="E27" s="19"/>
      <c r="F27" s="25">
        <v>58777.41</v>
      </c>
      <c r="G27" s="25">
        <v>0</v>
      </c>
    </row>
    <row r="28" spans="1:7" ht="105" customHeight="1">
      <c r="A28" s="6" t="s">
        <v>68</v>
      </c>
      <c r="B28" s="11" t="s">
        <v>67</v>
      </c>
      <c r="C28" s="19"/>
      <c r="E28" s="19"/>
      <c r="F28" s="25">
        <v>2723.86</v>
      </c>
      <c r="G28" s="25">
        <v>0</v>
      </c>
    </row>
    <row r="29" spans="1:7" ht="31.5">
      <c r="A29" s="12" t="s">
        <v>43</v>
      </c>
      <c r="B29" s="14" t="s">
        <v>20</v>
      </c>
      <c r="C29" s="18">
        <f>SUM(C30:C48)</f>
        <v>322266.714</v>
      </c>
      <c r="E29" s="18">
        <f>SUM(E30:E48)</f>
        <v>318.416</v>
      </c>
      <c r="F29" s="24">
        <f>SUM(F30:F48)</f>
        <v>403583.93</v>
      </c>
      <c r="G29" s="24">
        <f>SUM(G30:G48)</f>
        <v>227704.82</v>
      </c>
    </row>
    <row r="30" spans="1:7" ht="78.75">
      <c r="A30" s="6" t="s">
        <v>44</v>
      </c>
      <c r="B30" s="11" t="s">
        <v>21</v>
      </c>
      <c r="C30" s="19">
        <v>261.28</v>
      </c>
      <c r="E30" s="19"/>
      <c r="F30" s="25">
        <f>C30+E30</f>
        <v>261.28</v>
      </c>
      <c r="G30" s="39">
        <v>130.64</v>
      </c>
    </row>
    <row r="31" spans="1:7" ht="63">
      <c r="A31" s="6" t="s">
        <v>44</v>
      </c>
      <c r="B31" s="11" t="s">
        <v>22</v>
      </c>
      <c r="C31" s="19">
        <v>3412.594</v>
      </c>
      <c r="E31" s="19">
        <v>114.206</v>
      </c>
      <c r="F31" s="25">
        <f aca="true" t="shared" si="1" ref="F31:F48">C31+E31</f>
        <v>3526.8</v>
      </c>
      <c r="G31" s="39">
        <v>1763.4</v>
      </c>
    </row>
    <row r="32" spans="1:7" ht="94.5">
      <c r="A32" s="6" t="s">
        <v>44</v>
      </c>
      <c r="B32" s="11" t="s">
        <v>23</v>
      </c>
      <c r="C32" s="19">
        <v>8097.88</v>
      </c>
      <c r="E32" s="19">
        <v>204.21</v>
      </c>
      <c r="F32" s="25">
        <f t="shared" si="1"/>
        <v>8302.09</v>
      </c>
      <c r="G32" s="39">
        <v>5396.36</v>
      </c>
    </row>
    <row r="33" spans="1:7" ht="141.75">
      <c r="A33" s="6" t="s">
        <v>45</v>
      </c>
      <c r="B33" s="11" t="s">
        <v>24</v>
      </c>
      <c r="C33" s="19">
        <v>8127</v>
      </c>
      <c r="E33" s="19"/>
      <c r="F33" s="25">
        <f t="shared" si="1"/>
        <v>8127</v>
      </c>
      <c r="G33" s="39">
        <v>4173.57</v>
      </c>
    </row>
    <row r="34" spans="1:7" ht="94.5">
      <c r="A34" s="6" t="s">
        <v>44</v>
      </c>
      <c r="B34" s="11" t="s">
        <v>25</v>
      </c>
      <c r="C34" s="19">
        <v>1943.83</v>
      </c>
      <c r="E34" s="19"/>
      <c r="F34" s="25">
        <f t="shared" si="1"/>
        <v>1943.83</v>
      </c>
      <c r="G34" s="39">
        <v>971.92</v>
      </c>
    </row>
    <row r="35" spans="1:7" ht="64.5" customHeight="1">
      <c r="A35" s="6" t="s">
        <v>44</v>
      </c>
      <c r="B35" s="11" t="s">
        <v>26</v>
      </c>
      <c r="C35" s="19">
        <v>2856.28</v>
      </c>
      <c r="E35" s="19"/>
      <c r="F35" s="25">
        <f t="shared" si="1"/>
        <v>2856.28</v>
      </c>
      <c r="G35" s="39">
        <v>1567.44</v>
      </c>
    </row>
    <row r="36" spans="1:7" ht="63">
      <c r="A36" s="6" t="s">
        <v>44</v>
      </c>
      <c r="B36" s="11" t="s">
        <v>27</v>
      </c>
      <c r="C36" s="19">
        <v>1706.55</v>
      </c>
      <c r="E36" s="19"/>
      <c r="F36" s="25">
        <f t="shared" si="1"/>
        <v>1706.55</v>
      </c>
      <c r="G36" s="39">
        <v>853.28</v>
      </c>
    </row>
    <row r="37" spans="1:7" ht="85.5" customHeight="1">
      <c r="A37" s="6" t="s">
        <v>44</v>
      </c>
      <c r="B37" s="2" t="s">
        <v>36</v>
      </c>
      <c r="C37" s="19">
        <v>93824.46</v>
      </c>
      <c r="E37" s="19"/>
      <c r="F37" s="25">
        <f t="shared" si="1"/>
        <v>93824.46</v>
      </c>
      <c r="G37" s="39">
        <v>47770.32</v>
      </c>
    </row>
    <row r="38" spans="1:7" ht="142.5" customHeight="1">
      <c r="A38" s="6" t="s">
        <v>44</v>
      </c>
      <c r="B38" s="2" t="s">
        <v>37</v>
      </c>
      <c r="C38" s="19">
        <v>140014.52</v>
      </c>
      <c r="E38" s="19"/>
      <c r="F38" s="25">
        <f t="shared" si="1"/>
        <v>140014.52</v>
      </c>
      <c r="G38" s="39">
        <v>97193.21</v>
      </c>
    </row>
    <row r="39" spans="1:7" ht="63">
      <c r="A39" s="6" t="s">
        <v>44</v>
      </c>
      <c r="B39" s="3" t="s">
        <v>28</v>
      </c>
      <c r="C39" s="19">
        <v>879</v>
      </c>
      <c r="E39" s="19"/>
      <c r="F39" s="25">
        <f t="shared" si="1"/>
        <v>879</v>
      </c>
      <c r="G39" s="39">
        <v>439.5</v>
      </c>
    </row>
    <row r="40" spans="1:7" ht="94.5">
      <c r="A40" s="6" t="s">
        <v>44</v>
      </c>
      <c r="B40" s="4" t="s">
        <v>29</v>
      </c>
      <c r="C40" s="19">
        <v>0.22</v>
      </c>
      <c r="E40" s="19"/>
      <c r="F40" s="25">
        <f t="shared" si="1"/>
        <v>0.22</v>
      </c>
      <c r="G40" s="39">
        <v>0.22</v>
      </c>
    </row>
    <row r="41" spans="1:7" ht="47.25">
      <c r="A41" s="6" t="s">
        <v>44</v>
      </c>
      <c r="B41" s="5" t="s">
        <v>30</v>
      </c>
      <c r="C41" s="19">
        <v>26300</v>
      </c>
      <c r="E41" s="19"/>
      <c r="F41" s="25">
        <f t="shared" si="1"/>
        <v>26300</v>
      </c>
      <c r="G41" s="39">
        <v>23047.28</v>
      </c>
    </row>
    <row r="42" spans="1:7" ht="63">
      <c r="A42" s="6" t="s">
        <v>44</v>
      </c>
      <c r="B42" s="2" t="s">
        <v>69</v>
      </c>
      <c r="C42" s="19"/>
      <c r="E42" s="19"/>
      <c r="F42" s="25">
        <v>80633.51</v>
      </c>
      <c r="G42" s="39">
        <v>29671.16</v>
      </c>
    </row>
    <row r="43" spans="1:7" ht="63">
      <c r="A43" s="6" t="s">
        <v>46</v>
      </c>
      <c r="B43" s="2" t="s">
        <v>31</v>
      </c>
      <c r="C43" s="19">
        <v>1717.5</v>
      </c>
      <c r="E43" s="19"/>
      <c r="F43" s="25">
        <f>C43+E43+365.29</f>
        <v>2082.79</v>
      </c>
      <c r="G43" s="39">
        <v>1485.95</v>
      </c>
    </row>
    <row r="44" spans="1:7" ht="47.25">
      <c r="A44" s="6" t="s">
        <v>47</v>
      </c>
      <c r="B44" s="2" t="s">
        <v>32</v>
      </c>
      <c r="C44" s="19">
        <v>1180</v>
      </c>
      <c r="E44" s="19"/>
      <c r="F44" s="25">
        <f t="shared" si="1"/>
        <v>1180</v>
      </c>
      <c r="G44" s="39">
        <v>407.18</v>
      </c>
    </row>
    <row r="45" spans="1:7" ht="63">
      <c r="A45" s="6" t="s">
        <v>48</v>
      </c>
      <c r="B45" s="2" t="s">
        <v>33</v>
      </c>
      <c r="C45" s="19">
        <v>28400</v>
      </c>
      <c r="E45" s="19"/>
      <c r="F45" s="25">
        <f t="shared" si="1"/>
        <v>28400</v>
      </c>
      <c r="G45" s="39">
        <v>10781.4</v>
      </c>
    </row>
    <row r="46" spans="1:7" ht="63">
      <c r="A46" s="6" t="s">
        <v>44</v>
      </c>
      <c r="B46" s="8" t="s">
        <v>34</v>
      </c>
      <c r="C46" s="19">
        <v>2630</v>
      </c>
      <c r="E46" s="19"/>
      <c r="F46" s="25">
        <f t="shared" si="1"/>
        <v>2630</v>
      </c>
      <c r="G46" s="39">
        <v>1614.99</v>
      </c>
    </row>
    <row r="47" spans="1:7" ht="47.25">
      <c r="A47" s="6" t="s">
        <v>49</v>
      </c>
      <c r="B47" s="3" t="s">
        <v>51</v>
      </c>
      <c r="C47" s="19">
        <v>901.3</v>
      </c>
      <c r="E47" s="19"/>
      <c r="F47" s="25">
        <f t="shared" si="1"/>
        <v>901.3</v>
      </c>
      <c r="G47" s="39">
        <v>437</v>
      </c>
    </row>
    <row r="48" spans="1:7" ht="78.75">
      <c r="A48" s="27" t="s">
        <v>50</v>
      </c>
      <c r="B48" s="28" t="s">
        <v>35</v>
      </c>
      <c r="C48" s="29">
        <v>14.3</v>
      </c>
      <c r="E48" s="29"/>
      <c r="F48" s="30">
        <f t="shared" si="1"/>
        <v>14.3</v>
      </c>
      <c r="G48" s="40">
        <v>0</v>
      </c>
    </row>
    <row r="49" spans="1:7" ht="15.75">
      <c r="A49" s="12" t="s">
        <v>71</v>
      </c>
      <c r="B49" s="34" t="s">
        <v>70</v>
      </c>
      <c r="C49" s="18"/>
      <c r="D49" s="35"/>
      <c r="E49" s="18"/>
      <c r="F49" s="24">
        <f>F50</f>
        <v>110766.98</v>
      </c>
      <c r="G49" s="24">
        <f>G50</f>
        <v>0</v>
      </c>
    </row>
    <row r="50" spans="1:7" ht="110.25">
      <c r="A50" s="6" t="s">
        <v>73</v>
      </c>
      <c r="B50" s="7" t="s">
        <v>72</v>
      </c>
      <c r="C50" s="19"/>
      <c r="D50" s="33"/>
      <c r="E50" s="19"/>
      <c r="F50" s="25">
        <v>110766.98</v>
      </c>
      <c r="G50" s="25">
        <v>0</v>
      </c>
    </row>
    <row r="51" spans="1:7" s="36" customFormat="1" ht="94.5">
      <c r="A51" s="12" t="s">
        <v>83</v>
      </c>
      <c r="B51" s="34" t="s">
        <v>84</v>
      </c>
      <c r="C51" s="18"/>
      <c r="D51" s="35"/>
      <c r="E51" s="18"/>
      <c r="F51" s="24"/>
      <c r="G51" s="24">
        <f>G52</f>
        <v>4.32</v>
      </c>
    </row>
    <row r="52" spans="1:7" s="38" customFormat="1" ht="94.5">
      <c r="A52" s="6" t="s">
        <v>85</v>
      </c>
      <c r="B52" s="7" t="s">
        <v>86</v>
      </c>
      <c r="C52" s="19"/>
      <c r="D52" s="37"/>
      <c r="E52" s="19"/>
      <c r="F52" s="25"/>
      <c r="G52" s="25">
        <f>G53</f>
        <v>4.32</v>
      </c>
    </row>
    <row r="53" spans="1:7" s="38" customFormat="1" ht="47.25">
      <c r="A53" s="6" t="s">
        <v>87</v>
      </c>
      <c r="B53" s="7" t="s">
        <v>88</v>
      </c>
      <c r="C53" s="19"/>
      <c r="D53" s="37"/>
      <c r="E53" s="19"/>
      <c r="F53" s="25"/>
      <c r="G53" s="25">
        <v>4.32</v>
      </c>
    </row>
    <row r="54" spans="1:7" ht="63">
      <c r="A54" s="12" t="s">
        <v>75</v>
      </c>
      <c r="B54" s="34" t="s">
        <v>74</v>
      </c>
      <c r="C54" s="18"/>
      <c r="D54" s="35"/>
      <c r="E54" s="18"/>
      <c r="F54" s="24"/>
      <c r="G54" s="24">
        <f>G55</f>
        <v>-1812.49</v>
      </c>
    </row>
    <row r="55" spans="1:7" ht="63">
      <c r="A55" s="6" t="s">
        <v>79</v>
      </c>
      <c r="B55" s="7" t="s">
        <v>76</v>
      </c>
      <c r="C55" s="19"/>
      <c r="D55" s="33"/>
      <c r="E55" s="19"/>
      <c r="F55" s="25"/>
      <c r="G55" s="25">
        <f>G56+G57</f>
        <v>-1812.49</v>
      </c>
    </row>
    <row r="56" spans="1:7" ht="47.25">
      <c r="A56" s="6" t="s">
        <v>89</v>
      </c>
      <c r="B56" s="7" t="s">
        <v>90</v>
      </c>
      <c r="C56" s="19"/>
      <c r="D56" s="33"/>
      <c r="E56" s="19"/>
      <c r="F56" s="25"/>
      <c r="G56" s="25">
        <v>-350.75</v>
      </c>
    </row>
    <row r="57" spans="1:7" ht="63">
      <c r="A57" s="6" t="s">
        <v>78</v>
      </c>
      <c r="B57" s="7" t="s">
        <v>77</v>
      </c>
      <c r="C57" s="19"/>
      <c r="D57" s="33"/>
      <c r="E57" s="19"/>
      <c r="F57" s="25"/>
      <c r="G57" s="25">
        <v>-1461.74</v>
      </c>
    </row>
    <row r="58" spans="1:7" ht="12.75">
      <c r="A58" s="44" t="s">
        <v>4</v>
      </c>
      <c r="B58" s="45"/>
      <c r="C58" s="31">
        <f>C29+C11+C8</f>
        <v>378002.12299999996</v>
      </c>
      <c r="E58" s="31">
        <f>E29+E11+E8</f>
        <v>102836.686</v>
      </c>
      <c r="F58" s="32">
        <f>F54+F49+F29+F11+F8</f>
        <v>750970.009</v>
      </c>
      <c r="G58" s="32">
        <f>G54+G49+G29+G11+G8+G51</f>
        <v>257467.40000000002</v>
      </c>
    </row>
  </sheetData>
  <sheetProtection/>
  <mergeCells count="3">
    <mergeCell ref="B1:G1"/>
    <mergeCell ref="A58:B58"/>
    <mergeCell ref="A2:G2"/>
  </mergeCells>
  <printOptions/>
  <pageMargins left="0.25" right="0.2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2019-07-31T09:01:16Z</cp:lastPrinted>
  <dcterms:created xsi:type="dcterms:W3CDTF">1996-10-08T23:32:33Z</dcterms:created>
  <dcterms:modified xsi:type="dcterms:W3CDTF">2019-07-31T09:01:19Z</dcterms:modified>
  <cp:category/>
  <cp:version/>
  <cp:contentType/>
  <cp:contentStatus/>
</cp:coreProperties>
</file>